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1\"/>
    </mc:Choice>
  </mc:AlternateContent>
  <bookViews>
    <workbookView xWindow="0" yWindow="600" windowWidth="19365" windowHeight="1033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D33" i="1" l="1"/>
  <c r="D32" i="1"/>
  <c r="D31" i="1"/>
  <c r="D30" i="1"/>
  <c r="J29" i="1"/>
  <c r="I29" i="1"/>
  <c r="F29" i="1"/>
  <c r="E29" i="1"/>
  <c r="D29" i="1"/>
  <c r="C29" i="1"/>
  <c r="D28" i="1"/>
  <c r="G26" i="1"/>
  <c r="F26" i="1"/>
  <c r="E26" i="1"/>
  <c r="D26" i="1"/>
  <c r="G24" i="1"/>
  <c r="F24" i="1"/>
  <c r="K23" i="1"/>
  <c r="E23" i="1"/>
  <c r="K22" i="1"/>
  <c r="E22" i="1"/>
  <c r="J21" i="1"/>
  <c r="D21" i="1"/>
  <c r="J19" i="1"/>
  <c r="D19" i="1"/>
  <c r="E18" i="1"/>
  <c r="G17" i="1"/>
  <c r="F17" i="1"/>
  <c r="E17" i="1"/>
  <c r="D17" i="1"/>
  <c r="J16" i="1"/>
  <c r="D16" i="1"/>
  <c r="E14" i="1"/>
  <c r="D14" i="1"/>
  <c r="F13" i="1"/>
  <c r="E12" i="1"/>
  <c r="D12" i="1"/>
  <c r="I11" i="1"/>
  <c r="G11" i="1"/>
  <c r="F11" i="1"/>
  <c r="D11" i="1"/>
  <c r="C11" i="1"/>
  <c r="I10" i="1"/>
  <c r="D10" i="1"/>
  <c r="C10" i="1"/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<sst xmlns="http://schemas.openxmlformats.org/spreadsheetml/2006/main" count="42" uniqueCount="37">
  <si>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</si>
  <si>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</si>
  <si>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</si>
  <si>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</si>
  <si>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</si>
  <si>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</si>
  <si>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</si>
  <si>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</si>
  <si>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</si>
  <si>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</si>
  <si>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</si>
  <si>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</si>
  <si>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</si>
  <si>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</si>
  <si>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</si>
  <si>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</si>
  <si>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</si>
  <si>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</si>
  <si>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</si>
  <si>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</si>
  <si>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</si>
  <si>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</si>
  <si>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</si>
  <si>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</si>
  <si>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</si>
  <si>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</si>
  <si>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</si>
  <si>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</si>
  <si>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</si>
  <si>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</si>
  <si>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</si>
  <si>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</si>
  <si>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</si>
  <si>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</si>
  <si>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</si>
  <si>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</si>
  <si>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ноябрь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</si>
</sst>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21/&#1040;&#1082;&#1090;.%20&#1086;&#1073;&#1098;&#1077;&#1084;&#1099;%20&#1076;&#1083;&#1103;%20&#1088;&#1072;&#1073;&#1086;&#1090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ЦОФ Сибирь"/>
      <sheetName val="БЗФ"/>
      <sheetName val="БМК"/>
      <sheetName val="УралКУЗ"/>
      <sheetName val="ЧМК"/>
      <sheetName val="ЯкутУ+"/>
      <sheetName val="ТП_Посьет"/>
      <sheetName val="МТП_Ванино"/>
      <sheetName val="Эльга"/>
      <sheetName val="ЧМК (2019)"/>
      <sheetName val="ЭТПЗ"/>
      <sheetName val="НЫТВА"/>
      <sheetName val="Вяртсиль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ЭС"/>
      <sheetName val="Лист3"/>
      <sheetName val="План Декабрь"/>
      <sheetName val="Лист5"/>
    </sheetNames>
    <sheetDataSet>
      <sheetData sheetId="0"/>
      <sheetData sheetId="1"/>
      <sheetData sheetId="2">
        <row r="63">
          <cell r="O63">
            <v>19353.399000000001</v>
          </cell>
        </row>
        <row r="64">
          <cell r="O64">
            <v>52.042000000000002</v>
          </cell>
        </row>
        <row r="65">
          <cell r="O65">
            <v>1070.232</v>
          </cell>
        </row>
        <row r="66">
          <cell r="O66">
            <v>1.3740000000000001</v>
          </cell>
        </row>
        <row r="89">
          <cell r="O89">
            <v>0</v>
          </cell>
        </row>
      </sheetData>
      <sheetData sheetId="3">
        <row r="68">
          <cell r="O68">
            <v>1279.5150000000001</v>
          </cell>
        </row>
        <row r="69">
          <cell r="O69">
            <v>1283.845</v>
          </cell>
        </row>
        <row r="74">
          <cell r="O74">
            <v>2.8450000000000002</v>
          </cell>
        </row>
      </sheetData>
      <sheetData sheetId="4">
        <row r="74">
          <cell r="O74">
            <v>5538.8689999999997</v>
          </cell>
        </row>
        <row r="75">
          <cell r="O75">
            <v>7972.1109999999999</v>
          </cell>
        </row>
        <row r="76">
          <cell r="O76">
            <v>1305.5150000000001</v>
          </cell>
        </row>
        <row r="77">
          <cell r="O77">
            <v>23.367000000000001</v>
          </cell>
        </row>
        <row r="81">
          <cell r="O81">
            <v>13.023999999999999</v>
          </cell>
        </row>
      </sheetData>
      <sheetData sheetId="5">
        <row r="69">
          <cell r="O69">
            <v>503.43400000000003</v>
          </cell>
        </row>
        <row r="70">
          <cell r="O70">
            <v>634.23299999999995</v>
          </cell>
        </row>
      </sheetData>
      <sheetData sheetId="6">
        <row r="65">
          <cell r="O65">
            <v>16029.361999999999</v>
          </cell>
        </row>
        <row r="66">
          <cell r="O66">
            <v>10975.638000000001</v>
          </cell>
        </row>
        <row r="67">
          <cell r="O67">
            <v>2950.4830000000002</v>
          </cell>
        </row>
        <row r="68">
          <cell r="O68">
            <v>11.319000000000001</v>
          </cell>
        </row>
        <row r="70">
          <cell r="O70">
            <v>2.976</v>
          </cell>
        </row>
        <row r="71">
          <cell r="O71">
            <v>2.1230000000000002</v>
          </cell>
        </row>
        <row r="72">
          <cell r="O72">
            <v>4.4390000000000001</v>
          </cell>
        </row>
        <row r="118">
          <cell r="O118">
            <v>17.329000000000001</v>
          </cell>
        </row>
        <row r="128">
          <cell r="O128">
            <v>399.18599999999998</v>
          </cell>
        </row>
        <row r="140">
          <cell r="O140">
            <v>804.73299999999995</v>
          </cell>
        </row>
      </sheetData>
      <sheetData sheetId="7">
        <row r="68">
          <cell r="O68">
            <v>5536.6940000000004</v>
          </cell>
        </row>
      </sheetData>
      <sheetData sheetId="8">
        <row r="68">
          <cell r="O68">
            <v>68021.251000000004</v>
          </cell>
        </row>
        <row r="73">
          <cell r="O73">
            <v>97.311000000000007</v>
          </cell>
        </row>
      </sheetData>
      <sheetData sheetId="9">
        <row r="69">
          <cell r="O69">
            <v>23844.274000000001</v>
          </cell>
        </row>
        <row r="75">
          <cell r="O75">
            <v>37.503999999999998</v>
          </cell>
        </row>
      </sheetData>
      <sheetData sheetId="10">
        <row r="68">
          <cell r="O68">
            <v>5443.3670000000002</v>
          </cell>
        </row>
      </sheetData>
      <sheetData sheetId="11">
        <row r="69">
          <cell r="O69">
            <v>40595.771000000001</v>
          </cell>
        </row>
        <row r="70">
          <cell r="O70">
            <v>943.26599999999996</v>
          </cell>
        </row>
        <row r="71">
          <cell r="O71">
            <v>161.99299999999999</v>
          </cell>
        </row>
        <row r="72">
          <cell r="O72">
            <v>577.94899999999996</v>
          </cell>
        </row>
        <row r="73">
          <cell r="O73">
            <v>546.26900000000001</v>
          </cell>
        </row>
        <row r="75">
          <cell r="O75">
            <v>66.415999999999997</v>
          </cell>
        </row>
        <row r="76">
          <cell r="O76">
            <v>67.87</v>
          </cell>
        </row>
      </sheetData>
      <sheetData sheetId="12">
        <row r="67">
          <cell r="O67">
            <v>19549.791000000001</v>
          </cell>
        </row>
        <row r="72">
          <cell r="O72">
            <v>32.430999999999997</v>
          </cell>
        </row>
        <row r="94">
          <cell r="O94">
            <v>48.171999999999997</v>
          </cell>
        </row>
        <row r="95">
          <cell r="O95">
            <v>19.786000000000001</v>
          </cell>
        </row>
      </sheetData>
      <sheetData sheetId="13">
        <row r="68">
          <cell r="O68">
            <v>933.81399999999996</v>
          </cell>
        </row>
        <row r="75">
          <cell r="O75">
            <v>1.788</v>
          </cell>
        </row>
      </sheetData>
      <sheetData sheetId="14">
        <row r="69">
          <cell r="O69">
            <v>228.85599999999999</v>
          </cell>
        </row>
        <row r="74">
          <cell r="O74">
            <v>0.42499999999999999</v>
          </cell>
        </row>
      </sheetData>
      <sheetData sheetId="15"/>
      <sheetData sheetId="16"/>
      <sheetData sheetId="17">
        <row r="68">
          <cell r="O68">
            <v>287.14999999999998</v>
          </cell>
        </row>
      </sheetData>
      <sheetData sheetId="18">
        <row r="68">
          <cell r="O68">
            <v>2558.8090000000002</v>
          </cell>
        </row>
      </sheetData>
      <sheetData sheetId="19">
        <row r="68">
          <cell r="O68">
            <v>906.88300000000004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C10" sqref="C10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16">
        <f>SUM(C9:G9)</f>
        <v>17403.221999999998</v>
      </c>
      <c r="C9" s="105">
        <f>C10+C11</f>
        <v>9255.9560000000001</v>
      </c>
      <c r="D9" s="105">
        <f t="shared" ref="D9:H9" si="0">D10+D11</f>
        <v>6818.384</v>
      </c>
      <c r="E9" s="105"/>
      <c r="F9" s="105">
        <f t="shared" si="0"/>
        <v>1305.5150000000001</v>
      </c>
      <c r="G9" s="105">
        <f t="shared" si="0"/>
        <v>23.367000000000001</v>
      </c>
      <c r="H9" s="105">
        <f t="shared" si="0"/>
        <v>0</v>
      </c>
      <c r="I9" s="105">
        <f>I10+I11</f>
        <v>15.869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09">
        <f>SUM(C10:G10)</f>
        <v>2563.36</v>
      </c>
      <c r="C10" s="113">
        <f>[1]Аксион!$O$69</f>
        <v>1283.845</v>
      </c>
      <c r="D10" s="113">
        <f>[1]Аксион!$O$68</f>
        <v>1279.5150000000001</v>
      </c>
      <c r="E10" s="114"/>
      <c r="F10" s="114"/>
      <c r="G10" s="114"/>
      <c r="H10" s="88">
        <f t="shared" ref="H10:H21" si="1">SUM(J10:M10)</f>
        <v>0</v>
      </c>
      <c r="I10" s="115">
        <f>[1]Аксион!$O$74</f>
        <v>2.8450000000000002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09">
        <f t="shared" ref="B11:B24" si="2">SUM(C11:G11)</f>
        <v>14839.861999999999</v>
      </c>
      <c r="C11" s="88">
        <f>[1]Ижсталь!$O$75</f>
        <v>7972.1109999999999</v>
      </c>
      <c r="D11" s="88">
        <f>[1]Ижсталь!$O$74</f>
        <v>5538.8689999999997</v>
      </c>
      <c r="E11" s="88"/>
      <c r="F11" s="88">
        <f>[1]Ижсталь!$O$76</f>
        <v>1305.5150000000001</v>
      </c>
      <c r="G11" s="88">
        <f>[1]Ижсталь!$O$77</f>
        <v>23.367000000000001</v>
      </c>
      <c r="H11" s="88">
        <f t="shared" si="1"/>
        <v>0</v>
      </c>
      <c r="I11" s="88">
        <f>[1]Ижсталь!$O$81</f>
        <v>13.023999999999999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0">
        <f>SUM(C12:G12)</f>
        <v>1137.6669999999999</v>
      </c>
      <c r="C12" s="92"/>
      <c r="D12" s="92">
        <f>[1]ЮУНК!$O$69</f>
        <v>503.43400000000003</v>
      </c>
      <c r="E12" s="92">
        <f>[1]ЮУНК!$O$70</f>
        <v>634.23299999999995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0">
        <f t="shared" si="2"/>
        <v>17.329000000000001</v>
      </c>
      <c r="C13" s="92"/>
      <c r="D13" s="95"/>
      <c r="E13" s="95"/>
      <c r="F13" s="95">
        <f>[1]Междуреч!$O$118</f>
        <v>17.329000000000001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31.5" x14ac:dyDescent="0.25">
      <c r="A14" s="14" t="s">
        <v>13</v>
      </c>
      <c r="B14" s="110">
        <f t="shared" si="2"/>
        <v>399.18599999999998</v>
      </c>
      <c r="C14" s="92"/>
      <c r="D14" s="95">
        <f>[1]Междуреч!$O$128</f>
        <v>399.18599999999998</v>
      </c>
      <c r="E14" s="95">
        <f>[1]Междуреч!$O$129</f>
        <v>0</v>
      </c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0">
        <f>SUM(B16:B17)</f>
        <v>88498.29800000001</v>
      </c>
      <c r="C15" s="95"/>
      <c r="D15" s="95">
        <f>D16+D17</f>
        <v>87374.650000000009</v>
      </c>
      <c r="E15" s="95">
        <f>E16+E17</f>
        <v>52.042000000000002</v>
      </c>
      <c r="F15" s="95">
        <f t="shared" ref="F15" si="3">F16+F17</f>
        <v>1070.232</v>
      </c>
      <c r="G15" s="95">
        <f>G16+G17</f>
        <v>1.3740000000000001</v>
      </c>
      <c r="H15" s="88">
        <f t="shared" si="1"/>
        <v>97.311000000000007</v>
      </c>
      <c r="I15" s="95"/>
      <c r="J15" s="99">
        <f>J16+J17</f>
        <v>97.311000000000007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0">
        <f>SUM(C16:G16)</f>
        <v>68021.251000000004</v>
      </c>
      <c r="C16" s="92"/>
      <c r="D16" s="92">
        <f>[1]БЗФ!$O$68</f>
        <v>68021.251000000004</v>
      </c>
      <c r="E16" s="92"/>
      <c r="F16" s="92"/>
      <c r="G16" s="92"/>
      <c r="H16" s="88">
        <f t="shared" si="1"/>
        <v>97.311000000000007</v>
      </c>
      <c r="I16" s="92"/>
      <c r="J16" s="99">
        <f>[1]БЗФ!$O$73</f>
        <v>97.311000000000007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0">
        <f>D17+E17+F17+G17</f>
        <v>20477.047000000002</v>
      </c>
      <c r="C17" s="92"/>
      <c r="D17" s="92">
        <f>'[1]Кор-ГОК'!$O$63</f>
        <v>19353.399000000001</v>
      </c>
      <c r="E17" s="92">
        <f>'[1]Кор-ГОК'!$O$64</f>
        <v>52.042000000000002</v>
      </c>
      <c r="F17" s="92">
        <f>'[1]Кор-ГОК'!$O$65</f>
        <v>1070.232</v>
      </c>
      <c r="G17" s="92">
        <f>'[1]Кор-ГОК'!$O$66</f>
        <v>1.3740000000000001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0">
        <f>SUM(C18:G18)</f>
        <v>0</v>
      </c>
      <c r="C18" s="92"/>
      <c r="D18" s="92"/>
      <c r="E18" s="92">
        <f>'[1]Кор-ГОК'!$O$89</f>
        <v>0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0">
        <f>SUM(C19:G19)</f>
        <v>23844.274000000001</v>
      </c>
      <c r="C19" s="92"/>
      <c r="D19" s="92">
        <f>[1]БМК!$O$69</f>
        <v>23844.274000000001</v>
      </c>
      <c r="E19" s="92"/>
      <c r="F19" s="92"/>
      <c r="G19" s="92"/>
      <c r="H19" s="88">
        <f t="shared" si="1"/>
        <v>37.503999999999998</v>
      </c>
      <c r="I19" s="92"/>
      <c r="J19" s="92">
        <f>[1]БМК!$O$75</f>
        <v>37.503999999999998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0">
        <f>SUM(C20:G20)</f>
        <v>20712.461000000003</v>
      </c>
      <c r="C20" s="92"/>
      <c r="D20" s="92">
        <f>D21+D22+D23</f>
        <v>19549.791000000001</v>
      </c>
      <c r="E20" s="92">
        <f>E21+E22+E23</f>
        <v>1162.67</v>
      </c>
      <c r="F20" s="92"/>
      <c r="G20" s="92"/>
      <c r="H20" s="88">
        <f t="shared" si="1"/>
        <v>34.643999999999998</v>
      </c>
      <c r="I20" s="92"/>
      <c r="J20" s="92">
        <f>J21+J23+J22</f>
        <v>32.430999999999997</v>
      </c>
      <c r="K20" s="93">
        <f>K21+K22+K23</f>
        <v>2.2130000000000001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0">
        <f>SUM(C21:G21)</f>
        <v>19549.791000000001</v>
      </c>
      <c r="C21" s="92"/>
      <c r="D21" s="92">
        <f>'[1]ЯкутУ+'!$O$67</f>
        <v>19549.791000000001</v>
      </c>
      <c r="E21" s="92"/>
      <c r="F21" s="92"/>
      <c r="G21" s="92"/>
      <c r="H21" s="88">
        <f t="shared" si="1"/>
        <v>32.430999999999997</v>
      </c>
      <c r="I21" s="92"/>
      <c r="J21" s="92">
        <f>'[1]ЯкутУ+'!$O$72</f>
        <v>32.430999999999997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0">
        <f>SUM(C22:G22)</f>
        <v>933.81399999999996</v>
      </c>
      <c r="C22" s="92"/>
      <c r="D22" s="104"/>
      <c r="E22" s="92">
        <f>[1]ТП_Посьет!$O$68</f>
        <v>933.81399999999996</v>
      </c>
      <c r="F22" s="92"/>
      <c r="G22" s="92"/>
      <c r="H22" s="88"/>
      <c r="I22" s="92"/>
      <c r="J22" s="103"/>
      <c r="K22" s="92">
        <f>[1]ТП_Посьет!$O$75</f>
        <v>1.788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0">
        <f t="shared" si="2"/>
        <v>228.85599999999999</v>
      </c>
      <c r="C23" s="92"/>
      <c r="D23" s="104"/>
      <c r="E23" s="92">
        <f>[1]МТП_Ванино!$O$69</f>
        <v>228.85599999999999</v>
      </c>
      <c r="F23" s="92"/>
      <c r="G23" s="92"/>
      <c r="H23" s="88">
        <f t="shared" ref="H23:H33" si="5">SUM(J23:M23)</f>
        <v>0.42499999999999999</v>
      </c>
      <c r="I23" s="92"/>
      <c r="J23" s="103"/>
      <c r="K23" s="92">
        <f>[1]МТП_Ванино!$O$74</f>
        <v>0.42499999999999999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0">
        <f t="shared" si="2"/>
        <v>67.957999999999998</v>
      </c>
      <c r="C24" s="92"/>
      <c r="D24" s="92"/>
      <c r="E24" s="92"/>
      <c r="F24" s="92">
        <f>'[1]ЯкутУ+'!$O$94</f>
        <v>48.171999999999997</v>
      </c>
      <c r="G24" s="92">
        <f>'[1]ЯкутУ+'!$O$95</f>
        <v>19.786000000000001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1">
        <f>SUM(C25:G25)</f>
        <v>35513.034</v>
      </c>
      <c r="C25" s="92"/>
      <c r="D25" s="92">
        <f>SUM(D26:D26)</f>
        <v>21569.031999999999</v>
      </c>
      <c r="E25" s="92">
        <f>SUM(E26:E26)</f>
        <v>10977.761</v>
      </c>
      <c r="F25" s="92">
        <f>SUM(F26:F26)</f>
        <v>2954.922</v>
      </c>
      <c r="G25" s="92">
        <f>SUM(G26:G26)</f>
        <v>11.319000000000001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2">
        <f>SUM(C26:G26)</f>
        <v>35513.034</v>
      </c>
      <c r="C26" s="84"/>
      <c r="D26" s="88">
        <f>[1]Междуреч!$O$65+[1]Междуреч!$O$70+'[1]ЦОФ Сибирь'!$O$68</f>
        <v>21569.031999999999</v>
      </c>
      <c r="E26" s="88">
        <f>[1]Междуреч!$O$66+[1]Междуреч!$O$71</f>
        <v>10977.761</v>
      </c>
      <c r="F26" s="88">
        <f>[1]Междуреч!$O$67+[1]Междуреч!$O$72</f>
        <v>2954.922</v>
      </c>
      <c r="G26" s="88">
        <f>[1]Междуреч!$O$68</f>
        <v>11.319000000000001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0">
        <f>SUM(C27:G27)</f>
        <v>48268.615000000005</v>
      </c>
      <c r="C27" s="92">
        <f>SUM(C28:C29)</f>
        <v>943.26599999999996</v>
      </c>
      <c r="D27" s="92">
        <f>SUM(D28:D29)</f>
        <v>46617.087</v>
      </c>
      <c r="E27" s="92">
        <f>SUM(E28:E29)</f>
        <v>546.26900000000001</v>
      </c>
      <c r="F27" s="92">
        <f>SUM(F28:F29)</f>
        <v>161.99299999999999</v>
      </c>
      <c r="G27" s="92">
        <f>SUM(G28:G29)</f>
        <v>0</v>
      </c>
      <c r="H27" s="88">
        <f t="shared" si="5"/>
        <v>66.415999999999997</v>
      </c>
      <c r="I27" s="92">
        <f>I28+I29</f>
        <v>67.87</v>
      </c>
      <c r="J27" s="92">
        <f>J28+J29</f>
        <v>66.415999999999997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0">
        <f t="shared" ref="B28:B33" si="6">SUM(C28:G28)</f>
        <v>5443.3670000000002</v>
      </c>
      <c r="C28" s="88"/>
      <c r="D28" s="88">
        <f>[1]УралКУЗ!$O$68</f>
        <v>5443.3670000000002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0">
        <f t="shared" si="6"/>
        <v>42825.248000000007</v>
      </c>
      <c r="C29" s="88">
        <f>[1]ЧМК!$O$70</f>
        <v>943.26599999999996</v>
      </c>
      <c r="D29" s="108">
        <f>[1]ЧМК!$O$69+[1]ЧМК!$O$72</f>
        <v>41173.72</v>
      </c>
      <c r="E29" s="88">
        <f>[1]ЧМК!$O$73</f>
        <v>546.26900000000001</v>
      </c>
      <c r="F29" s="88">
        <f>[1]ЧМК!$O$71</f>
        <v>161.99299999999999</v>
      </c>
      <c r="G29" s="88"/>
      <c r="H29" s="88">
        <f t="shared" si="5"/>
        <v>66.415999999999997</v>
      </c>
      <c r="I29" s="88">
        <f>[1]ЧМК!$O$76</f>
        <v>67.87</v>
      </c>
      <c r="J29" s="88">
        <f>[1]ЧМК!$O$75</f>
        <v>66.415999999999997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0">
        <f t="shared" si="6"/>
        <v>287.14999999999998</v>
      </c>
      <c r="C30" s="88"/>
      <c r="D30" s="92">
        <f>[1]ЭТПЗ!$O$68</f>
        <v>287.14999999999998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0">
        <f t="shared" si="6"/>
        <v>2558.8090000000002</v>
      </c>
      <c r="C31" s="88"/>
      <c r="D31" s="92">
        <f>[1]НЫТВА!$O$68</f>
        <v>2558.8090000000002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0">
        <f t="shared" si="6"/>
        <v>906.88300000000004</v>
      </c>
      <c r="C32" s="88"/>
      <c r="D32" s="92">
        <f>[1]Вяртсиль!$O$68</f>
        <v>906.88300000000004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0">
        <f t="shared" si="6"/>
        <v>804.73299999999995</v>
      </c>
      <c r="C33" s="88"/>
      <c r="D33" s="92">
        <f>[1]Междуреч!$O$140</f>
        <v>804.73299999999995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240419.61900000006</v>
      </c>
      <c r="C34" s="93">
        <f>C9+C27</f>
        <v>10199.222</v>
      </c>
      <c r="D34" s="93">
        <f>D9+D12+D14+D16+D19+D20+D25+D27+D17+D30+D31+D32+D33</f>
        <v>211233.41300000003</v>
      </c>
      <c r="E34" s="93">
        <f>E12+E25+E27+E20+E15+E29</f>
        <v>13919.244000000001</v>
      </c>
      <c r="F34" s="93">
        <f>F9+F13+F24+F25+F15+F27</f>
        <v>5558.1630000000005</v>
      </c>
      <c r="G34" s="93">
        <f>G13+G24+G25+G15+G11</f>
        <v>55.846000000000004</v>
      </c>
      <c r="H34" s="93">
        <f>H9+H12+H13+H14+H16+H19+H21+H24+H25+H27+H30</f>
        <v>233.66199999999998</v>
      </c>
      <c r="I34" s="93">
        <f>I9+I27</f>
        <v>83.739000000000004</v>
      </c>
      <c r="J34" s="93">
        <f>J16+J19+J21+J25+J27+J30</f>
        <v>233.66199999999998</v>
      </c>
      <c r="K34" s="93">
        <f>K20</f>
        <v>2.2130000000000001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/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/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2021-12-17T09:56:09Z</dcterms:modified>
</cp:coreProperties>
</file>